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<sst xmlns="http://schemas.openxmlformats.org/spreadsheetml/2006/main" count="89" uniqueCount="83">
  <si>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</si>
  <si>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</si>
  <si>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</si>
  <si>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</si>
  <si>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</si>
  <si>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</si>
  <si>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</si>
  <si>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</si>
  <si>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</si>
  <si>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</si>
  <si>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</si>
  <si>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</si>
  <si>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</si>
  <si>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</si>
  <si>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</si>
  <si>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</si>
  <si>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</si>
  <si>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</si>
  <si>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</si>
  <si>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</si>
  <si>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</si>
  <si>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</si>
  <si>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</si>
  <si>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</si>
  <si>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</si>
  <si>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</si>
  <si>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</si>
  <si>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</si>
  <si>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</si>
  <si>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</si>
  <si>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</si>
  <si>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</si>
  <si>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</si>
  <si>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</si>
  <si>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</si>
  <si>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</si>
  <si>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</si>
  <si>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</si>
  <si>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</si>
  <si>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</si>
  <si>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</si>
  <si>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</si>
  <si>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</si>
  <si>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</si>
  <si>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</si>
  <si>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</si>
  <si>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</si>
  <si>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</si>
  <si>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</si>
  <si>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</si>
  <si>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</si>
  <si>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</si>
  <si>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</si>
  <si>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</si>
  <si>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</si>
  <si>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</si>
  <si>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</si>
  <si>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</si>
  <si>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</si>
  <si>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</si>
  <si>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</si>
  <si>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</si>
  <si>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</si>
  <si>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</si>
  <si>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</si>
  <si>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</si>
  <si>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</si>
  <si>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</si>
  <si>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</si>
  <si>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</si>
  <si>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</si>
  <si>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</si>
  <si>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</si>
  <si>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</si>
  <si>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</si>
  <si>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</si>
  <si>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</si>
  <si>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</si>
  <si>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</si>
  <si>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</si>
  <si>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</si>
  <si>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</si>
  <si>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Noviembre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</si>
</sst>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6" fillId="0" borderId="0" xfId="87" applyNumberFormat="1" applyFont="1" applyFill="1" applyBorder="1" applyAlignment="1">
      <alignment horizontal="center" vertical="center"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6" fillId="0" borderId="0" xfId="89" applyNumberFormat="1" applyFont="1" applyFill="1" applyBorder="1" applyAlignment="1">
      <alignment horizontal="center" vertical="center"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3" fillId="0" borderId="26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7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179" fontId="3" fillId="0" borderId="28" xfId="87" applyNumberFormat="1" applyFont="1" applyFill="1" applyBorder="1" applyAlignment="1">
      <alignment horizontal="center" vertical="center"/>
    </xf>
    <xf numFmtId="43" fontId="3" fillId="0" borderId="28" xfId="87" applyNumberFormat="1" applyFont="1" applyFill="1" applyBorder="1" applyAlignment="1">
      <alignment horizontal="center" vertical="center"/>
    </xf>
    <xf numFmtId="43" fontId="4" fillId="0" borderId="29" xfId="88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30" xfId="95" applyNumberFormat="1" applyFont="1" applyFill="1" applyBorder="1" applyAlignment="1">
      <alignment vertical="center"/>
      <protection/>
    </xf>
    <xf numFmtId="43" fontId="4" fillId="0" borderId="31" xfId="88" applyNumberFormat="1" applyFont="1" applyFill="1" applyBorder="1" applyAlignment="1">
      <alignment horizontal="center" vertical="center"/>
    </xf>
    <xf numFmtId="43" fontId="4" fillId="0" borderId="32" xfId="87" applyNumberFormat="1" applyFont="1" applyFill="1" applyBorder="1" applyAlignment="1">
      <alignment horizontal="center" vertical="center"/>
    </xf>
    <xf numFmtId="43" fontId="4" fillId="0" borderId="33" xfId="87" applyNumberFormat="1" applyFont="1" applyFill="1" applyBorder="1" applyAlignment="1">
      <alignment horizontal="center" vertical="center"/>
    </xf>
    <xf numFmtId="43" fontId="3" fillId="0" borderId="34" xfId="87" applyNumberFormat="1" applyFont="1" applyFill="1" applyBorder="1" applyAlignment="1">
      <alignment horizontal="center" vertical="center"/>
    </xf>
    <xf numFmtId="43" fontId="3" fillId="0" borderId="35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3" fillId="0" borderId="36" xfId="87" applyNumberFormat="1" applyFont="1" applyFill="1" applyBorder="1" applyAlignment="1">
      <alignment horizontal="center" vertical="center"/>
    </xf>
    <xf numFmtId="43" fontId="5" fillId="0" borderId="22" xfId="95" applyNumberFormat="1" applyFont="1" applyFill="1" applyBorder="1">
      <alignment/>
      <protection/>
    </xf>
    <xf numFmtId="179" fontId="3" fillId="0" borderId="23" xfId="87" applyNumberFormat="1" applyFont="1" applyFill="1" applyBorder="1" applyAlignment="1">
      <alignment horizontal="center" vertical="center"/>
    </xf>
    <xf numFmtId="43" fontId="3" fillId="0" borderId="37" xfId="95" applyNumberFormat="1" applyFont="1" applyFill="1" applyBorder="1">
      <alignment/>
      <protection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38" xfId="87" applyNumberFormat="1" applyFont="1" applyFill="1" applyBorder="1" applyAlignment="1">
      <alignment horizontal="center" vertical="center"/>
    </xf>
    <xf numFmtId="43" fontId="4" fillId="0" borderId="39" xfId="87" applyNumberFormat="1" applyFont="1" applyFill="1" applyBorder="1" applyAlignment="1">
      <alignment horizontal="center" vertical="center"/>
    </xf>
    <xf numFmtId="43" fontId="4" fillId="0" borderId="40" xfId="87" applyNumberFormat="1" applyFont="1" applyFill="1" applyBorder="1" applyAlignment="1">
      <alignment horizontal="center" vertical="center"/>
    </xf>
    <xf numFmtId="43" fontId="3" fillId="55" borderId="41" xfId="96" applyNumberFormat="1" applyFont="1" applyFill="1" applyBorder="1" applyAlignment="1">
      <alignment horizontal="center"/>
      <protection/>
    </xf>
    <xf numFmtId="171" fontId="3" fillId="55" borderId="42" xfId="96" applyNumberFormat="1" applyFont="1" applyFill="1" applyBorder="1" applyAlignment="1">
      <alignment horizontal="center" vertical="center"/>
      <protection/>
    </xf>
    <xf numFmtId="171" fontId="3" fillId="55" borderId="43" xfId="88" applyNumberFormat="1" applyFont="1" applyFill="1" applyBorder="1" applyAlignment="1">
      <alignment horizontal="center" vertical="center"/>
    </xf>
    <xf numFmtId="171" fontId="3" fillId="55" borderId="43" xfId="96" applyNumberFormat="1" applyFont="1" applyFill="1" applyBorder="1" applyAlignment="1">
      <alignment horizontal="center" vertical="center"/>
      <protection/>
    </xf>
    <xf numFmtId="171" fontId="3" fillId="55" borderId="21" xfId="88" applyNumberFormat="1" applyFont="1" applyFill="1" applyBorder="1" applyAlignment="1">
      <alignment horizontal="center" vertical="center"/>
    </xf>
    <xf numFmtId="181" fontId="3" fillId="0" borderId="0" xfId="95" applyNumberFormat="1" applyFont="1" applyFill="1" applyBorder="1" applyAlignment="1">
      <alignment horizontal="center" vertical="center"/>
      <protection/>
    </xf>
    <xf numFmtId="182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>
      <alignment/>
      <protection/>
    </xf>
    <xf numFmtId="43" fontId="5" fillId="0" borderId="0" xfId="95" applyNumberFormat="1" applyFont="1" applyAlignment="1">
      <alignment horizontal="left"/>
      <protection/>
    </xf>
    <xf numFmtId="179" fontId="3" fillId="0" borderId="0" xfId="95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right" vertical="center"/>
      <protection/>
    </xf>
    <xf numFmtId="183" fontId="5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44" xfId="89" applyNumberFormat="1" applyFont="1" applyFill="1" applyBorder="1" applyAlignment="1">
      <alignment horizontal="center" vertical="center"/>
    </xf>
    <xf numFmtId="43" fontId="4" fillId="0" borderId="45" xfId="88" applyNumberFormat="1" applyFont="1" applyFill="1" applyBorder="1" applyAlignment="1">
      <alignment horizontal="center" vertical="center"/>
    </xf>
    <xf numFmtId="43" fontId="4" fillId="0" borderId="44" xfId="89" applyNumberFormat="1" applyFont="1" applyFill="1" applyBorder="1" applyAlignment="1">
      <alignment horizontal="center" vertical="center"/>
    </xf>
    <xf numFmtId="179" fontId="4" fillId="0" borderId="27" xfId="87" applyNumberFormat="1" applyFont="1" applyFill="1" applyBorder="1" applyAlignment="1">
      <alignment horizontal="center" vertical="center"/>
    </xf>
    <xf numFmtId="43" fontId="5" fillId="0" borderId="30" xfId="95" applyNumberFormat="1" applyFont="1" applyFill="1" applyBorder="1">
      <alignment/>
      <protection/>
    </xf>
    <xf numFmtId="43" fontId="4" fillId="0" borderId="41" xfId="89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4" fillId="0" borderId="31" xfId="87" applyNumberFormat="1" applyFont="1" applyFill="1" applyBorder="1" applyAlignment="1">
      <alignment horizontal="center" vertical="center"/>
    </xf>
    <xf numFmtId="43" fontId="4" fillId="0" borderId="46" xfId="87" applyNumberFormat="1" applyFont="1" applyFill="1" applyBorder="1" applyAlignment="1">
      <alignment horizontal="center" vertical="center"/>
    </xf>
    <xf numFmtId="43" fontId="4" fillId="0" borderId="47" xfId="87" applyNumberFormat="1" applyFont="1" applyFill="1" applyBorder="1" applyAlignment="1">
      <alignment horizontal="center" vertical="center"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7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  <xf numFmtId="43" fontId="4" fillId="0" borderId="45" xfId="87" applyNumberFormat="1" applyFont="1" applyFill="1" applyBorder="1" applyAlignment="1">
      <alignment horizontal="center" vertical="center"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1">
      <selection activeCell="K19" sqref="K19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2.75">
      <c r="A4" s="75" t="s">
        <v>82</v>
      </c>
      <c r="B4" s="75"/>
      <c r="C4" s="75"/>
      <c r="D4" s="75"/>
      <c r="E4" s="75"/>
      <c r="F4" s="75"/>
      <c r="G4" s="75"/>
      <c r="H4" s="75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7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350.197</v>
      </c>
      <c r="C8" s="63">
        <v>59.544</v>
      </c>
      <c r="D8" s="65">
        <v>62.568</v>
      </c>
      <c r="E8" s="63">
        <v>5.212</v>
      </c>
      <c r="F8" s="63">
        <f>0.373+0.051+0.659</f>
        <v>1.083</v>
      </c>
      <c r="G8" s="11">
        <f>1149.12-182.52</f>
        <v>966.5999999999999</v>
      </c>
      <c r="H8" s="12">
        <f>SUM(B8:G8)</f>
        <v>1445.204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55.417</v>
      </c>
      <c r="C10" s="20"/>
      <c r="D10" s="20">
        <v>5.006</v>
      </c>
      <c r="E10" s="69">
        <v>0.003</v>
      </c>
      <c r="F10" s="20"/>
      <c r="G10" s="21"/>
      <c r="H10" s="22">
        <f aca="true" t="shared" si="0" ref="H10:H21">SUM(B10:G10)</f>
        <v>60.426</v>
      </c>
      <c r="I10" s="4"/>
    </row>
    <row r="11" spans="1:9" ht="12.75">
      <c r="A11" s="23" t="s">
        <v>12</v>
      </c>
      <c r="B11" s="28">
        <v>11.789</v>
      </c>
      <c r="C11" s="24"/>
      <c r="D11" s="24"/>
      <c r="E11" s="66"/>
      <c r="F11" s="24"/>
      <c r="G11" s="25"/>
      <c r="H11" s="26">
        <f t="shared" si="0"/>
        <v>11.789</v>
      </c>
      <c r="I11" s="4"/>
    </row>
    <row r="12" spans="1:9" ht="12.75">
      <c r="A12" s="23" t="s">
        <v>13</v>
      </c>
      <c r="B12" s="28">
        <v>181.407</v>
      </c>
      <c r="C12" s="24"/>
      <c r="D12" s="24"/>
      <c r="E12" s="66"/>
      <c r="F12" s="24"/>
      <c r="G12" s="25"/>
      <c r="H12" s="27">
        <f t="shared" si="0"/>
        <v>181.407</v>
      </c>
      <c r="I12" s="4"/>
    </row>
    <row r="13" spans="1:9" ht="12.75">
      <c r="A13" s="23" t="s">
        <v>14</v>
      </c>
      <c r="B13" s="28"/>
      <c r="C13" s="24"/>
      <c r="D13" s="24"/>
      <c r="E13" s="66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66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>
        <v>4.695</v>
      </c>
      <c r="D15" s="24"/>
      <c r="E15" s="66"/>
      <c r="F15" s="24">
        <v>0.233</v>
      </c>
      <c r="G15" s="25"/>
      <c r="H15" s="27">
        <f t="shared" si="0"/>
        <v>4.928</v>
      </c>
      <c r="I15" s="4"/>
    </row>
    <row r="16" spans="1:9" ht="12.75">
      <c r="A16" s="23" t="s">
        <v>17</v>
      </c>
      <c r="B16" s="28">
        <v>217.843</v>
      </c>
      <c r="C16" s="24"/>
      <c r="D16" s="24">
        <v>83.742</v>
      </c>
      <c r="E16" s="66">
        <v>0.003</v>
      </c>
      <c r="F16" s="24"/>
      <c r="G16" s="25"/>
      <c r="H16" s="26">
        <f t="shared" si="0"/>
        <v>301.58799999999997</v>
      </c>
      <c r="I16" s="4"/>
    </row>
    <row r="17" spans="1:9" ht="12.75">
      <c r="A17" s="23" t="s">
        <v>18</v>
      </c>
      <c r="B17" s="28">
        <f>0.064+64.052+0.297</f>
        <v>64.413</v>
      </c>
      <c r="C17" s="24">
        <v>25.564</v>
      </c>
      <c r="D17" s="24"/>
      <c r="E17" s="24"/>
      <c r="F17" s="24"/>
      <c r="G17" s="25">
        <v>286.05</v>
      </c>
      <c r="H17" s="26">
        <f t="shared" si="0"/>
        <v>376.02700000000004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42.632</v>
      </c>
      <c r="C19" s="24">
        <v>17.259</v>
      </c>
      <c r="D19" s="24">
        <v>0.218</v>
      </c>
      <c r="E19" s="24">
        <v>0.19</v>
      </c>
      <c r="F19" s="24">
        <v>2.121</v>
      </c>
      <c r="G19" s="25">
        <v>182.52</v>
      </c>
      <c r="H19" s="26">
        <f t="shared" si="0"/>
        <v>244.94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>
        <v>0.156</v>
      </c>
      <c r="G21" s="25"/>
      <c r="H21" s="27">
        <f t="shared" si="0"/>
        <v>0.156</v>
      </c>
      <c r="I21" s="4"/>
    </row>
    <row r="22" spans="1:9" ht="12.75">
      <c r="A22" s="23" t="s">
        <v>23</v>
      </c>
      <c r="B22" s="28">
        <v>99.797</v>
      </c>
      <c r="C22" s="24">
        <v>0.043</v>
      </c>
      <c r="D22" s="24">
        <v>23.018</v>
      </c>
      <c r="E22" s="24"/>
      <c r="F22" s="24"/>
      <c r="G22" s="25"/>
      <c r="H22" s="27">
        <f aca="true" t="shared" si="1" ref="H22:H31">SUM(B22:G22)</f>
        <v>122.858</v>
      </c>
      <c r="I22" s="4"/>
    </row>
    <row r="23" spans="1:9" ht="12.75">
      <c r="A23" s="23" t="s">
        <v>24</v>
      </c>
      <c r="B23" s="28">
        <v>67.524</v>
      </c>
      <c r="C23" s="24"/>
      <c r="D23" s="24"/>
      <c r="E23" s="24"/>
      <c r="F23" s="24"/>
      <c r="G23" s="25">
        <f>287.25+13.63</f>
        <v>300.88</v>
      </c>
      <c r="H23" s="26">
        <f t="shared" si="1"/>
        <v>368.404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5.83</v>
      </c>
      <c r="H26" s="27">
        <f>SUM(B26:G26)</f>
        <v>5.83</v>
      </c>
      <c r="I26" s="4"/>
    </row>
    <row r="27" spans="1:9" ht="12.75">
      <c r="A27" s="23" t="s">
        <v>28</v>
      </c>
      <c r="B27" s="28">
        <f>0.116+0.145</f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4.66</v>
      </c>
      <c r="H35" s="27">
        <f t="shared" si="2"/>
        <v>4.66</v>
      </c>
      <c r="I35" s="29"/>
    </row>
    <row r="36" spans="1:9" ht="12.75">
      <c r="A36" s="38" t="s">
        <v>63</v>
      </c>
      <c r="B36" s="28"/>
      <c r="C36" s="24">
        <v>23.936</v>
      </c>
      <c r="D36" s="24"/>
      <c r="E36" s="24"/>
      <c r="F36" s="24">
        <v>0.37</v>
      </c>
      <c r="G36" s="24"/>
      <c r="H36" s="18">
        <f t="shared" si="2"/>
        <v>24.306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107.32</v>
      </c>
      <c r="H37" s="18">
        <f t="shared" si="2"/>
        <v>107.32</v>
      </c>
      <c r="I37" s="29"/>
    </row>
    <row r="38" spans="1:9" ht="12.75">
      <c r="A38" s="38" t="s">
        <v>65</v>
      </c>
      <c r="B38" s="28"/>
      <c r="C38" s="24">
        <v>0.009</v>
      </c>
      <c r="D38" s="24"/>
      <c r="E38" s="24"/>
      <c r="F38" s="24"/>
      <c r="G38" s="24"/>
      <c r="H38" s="18">
        <f t="shared" si="2"/>
        <v>0.009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4.26</v>
      </c>
      <c r="H39" s="27">
        <f t="shared" si="2"/>
        <v>4.26</v>
      </c>
      <c r="I39" s="29"/>
    </row>
    <row r="40" spans="1:9" ht="12.75">
      <c r="A40" s="23" t="s">
        <v>38</v>
      </c>
      <c r="B40" s="28">
        <v>190.585</v>
      </c>
      <c r="C40" s="24">
        <v>45.509</v>
      </c>
      <c r="D40" s="24">
        <v>10.196</v>
      </c>
      <c r="E40" s="24">
        <v>0.017</v>
      </c>
      <c r="F40" s="24"/>
      <c r="G40" s="73">
        <v>3.95</v>
      </c>
      <c r="H40" s="27">
        <f t="shared" si="2"/>
        <v>250.25699999999998</v>
      </c>
      <c r="I40" s="29"/>
    </row>
    <row r="41" spans="1:9" ht="13.5" thickBot="1">
      <c r="A41" s="30" t="s">
        <v>39</v>
      </c>
      <c r="B41" s="31"/>
      <c r="C41" s="32">
        <v>421.431</v>
      </c>
      <c r="D41" s="32"/>
      <c r="E41" s="32"/>
      <c r="F41" s="32"/>
      <c r="G41" s="33"/>
      <c r="H41" s="34">
        <f t="shared" si="2"/>
        <v>421.431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47.711</v>
      </c>
      <c r="C43" s="20"/>
      <c r="D43" s="20"/>
      <c r="E43" s="20"/>
      <c r="F43" s="20"/>
      <c r="G43" s="20">
        <v>9.88</v>
      </c>
      <c r="H43" s="18">
        <f aca="true" t="shared" si="3" ref="H43:H66">SUM(B43:G43)</f>
        <v>57.591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187.53</v>
      </c>
      <c r="H44" s="18">
        <f t="shared" si="3"/>
        <v>187.53</v>
      </c>
      <c r="I44" s="29"/>
    </row>
    <row r="45" spans="1:9" ht="12.75">
      <c r="A45" s="38" t="s">
        <v>43</v>
      </c>
      <c r="B45" s="28"/>
      <c r="C45" s="24">
        <v>24.835</v>
      </c>
      <c r="D45" s="24"/>
      <c r="E45" s="24"/>
      <c r="F45" s="24"/>
      <c r="G45" s="24">
        <v>33.96</v>
      </c>
      <c r="H45" s="18">
        <f t="shared" si="3"/>
        <v>58.795</v>
      </c>
      <c r="I45" s="29"/>
    </row>
    <row r="46" spans="1:9" ht="12.75">
      <c r="A46" s="38" t="s">
        <v>44</v>
      </c>
      <c r="B46" s="28">
        <v>49.866</v>
      </c>
      <c r="C46" s="24">
        <v>36.688</v>
      </c>
      <c r="D46" s="24"/>
      <c r="E46" s="24"/>
      <c r="F46" s="24"/>
      <c r="G46" s="24">
        <v>52.89</v>
      </c>
      <c r="H46" s="39">
        <f t="shared" si="3"/>
        <v>139.44400000000002</v>
      </c>
      <c r="I46" s="29"/>
    </row>
    <row r="47" spans="1:9" ht="12.75">
      <c r="A47" s="38" t="s">
        <v>45</v>
      </c>
      <c r="B47" s="28">
        <v>113.023</v>
      </c>
      <c r="C47" s="24">
        <v>55.947</v>
      </c>
      <c r="D47" s="24">
        <f>5.736+0.131</f>
        <v>5.867</v>
      </c>
      <c r="E47" s="24">
        <v>1.216</v>
      </c>
      <c r="F47" s="24">
        <v>0.093</v>
      </c>
      <c r="G47" s="24">
        <v>120.37</v>
      </c>
      <c r="H47" s="18">
        <f t="shared" si="3"/>
        <v>296.51599999999996</v>
      </c>
      <c r="I47" s="29"/>
    </row>
    <row r="48" spans="1:9" ht="12.75">
      <c r="A48" s="38" t="s">
        <v>46</v>
      </c>
      <c r="B48" s="28">
        <v>76.562</v>
      </c>
      <c r="C48" s="24">
        <v>4.141</v>
      </c>
      <c r="D48" s="24">
        <f>19.088+0.13</f>
        <v>19.218</v>
      </c>
      <c r="E48" s="24">
        <v>1.943</v>
      </c>
      <c r="F48" s="24">
        <v>0.009</v>
      </c>
      <c r="G48" s="24">
        <v>49.05</v>
      </c>
      <c r="H48" s="18">
        <f t="shared" si="3"/>
        <v>150.923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175.084</v>
      </c>
      <c r="C52" s="24"/>
      <c r="D52" s="24">
        <v>11.703</v>
      </c>
      <c r="E52" s="24">
        <v>1.3</v>
      </c>
      <c r="F52" s="24">
        <v>0.149</v>
      </c>
      <c r="G52" s="24">
        <v>244.25</v>
      </c>
      <c r="H52" s="18">
        <f t="shared" si="3"/>
        <v>432.486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76.567</v>
      </c>
      <c r="C56" s="24">
        <v>2.882</v>
      </c>
      <c r="D56" s="24">
        <f>22.751+0.092</f>
        <v>22.843</v>
      </c>
      <c r="E56" s="24">
        <v>9.611</v>
      </c>
      <c r="F56" s="24">
        <v>0.145</v>
      </c>
      <c r="G56" s="24"/>
      <c r="H56" s="39">
        <f t="shared" si="3"/>
        <v>112.048</v>
      </c>
      <c r="I56" s="29"/>
    </row>
    <row r="57" spans="1:9" ht="12.75">
      <c r="A57" s="38" t="s">
        <v>55</v>
      </c>
      <c r="B57" s="28">
        <v>60.606</v>
      </c>
      <c r="C57" s="24"/>
      <c r="D57" s="24"/>
      <c r="E57" s="24">
        <v>2.3</v>
      </c>
      <c r="F57" s="24"/>
      <c r="G57" s="24">
        <v>684.23</v>
      </c>
      <c r="H57" s="18">
        <f t="shared" si="3"/>
        <v>747.136</v>
      </c>
      <c r="I57" s="29"/>
    </row>
    <row r="58" spans="1:9" ht="12.75">
      <c r="A58" s="38" t="s">
        <v>80</v>
      </c>
      <c r="B58" s="28">
        <v>19.281</v>
      </c>
      <c r="C58" s="24"/>
      <c r="D58" s="24"/>
      <c r="E58" s="24"/>
      <c r="F58" s="24"/>
      <c r="G58" s="24"/>
      <c r="H58" s="39">
        <f t="shared" si="3"/>
        <v>19.281</v>
      </c>
      <c r="I58" s="29"/>
    </row>
    <row r="59" spans="1:9" ht="12.75">
      <c r="A59" s="38" t="s">
        <v>81</v>
      </c>
      <c r="B59" s="28">
        <f>0.649+147.05</f>
        <v>147.699</v>
      </c>
      <c r="C59" s="24"/>
      <c r="D59" s="24"/>
      <c r="E59" s="24"/>
      <c r="F59" s="24"/>
      <c r="G59" s="24">
        <v>56.89</v>
      </c>
      <c r="H59" s="18">
        <f t="shared" si="3"/>
        <v>204.589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76.734</v>
      </c>
      <c r="C61" s="24">
        <v>81.637</v>
      </c>
      <c r="D61" s="24">
        <v>9.332</v>
      </c>
      <c r="E61" s="24">
        <v>2.274</v>
      </c>
      <c r="F61" s="24">
        <v>2.109</v>
      </c>
      <c r="G61" s="24">
        <v>13.82</v>
      </c>
      <c r="H61" s="39">
        <f t="shared" si="3"/>
        <v>185.90599999999998</v>
      </c>
      <c r="I61" s="29"/>
    </row>
    <row r="62" spans="1:9" ht="12.75">
      <c r="A62" s="38" t="s">
        <v>58</v>
      </c>
      <c r="B62" s="28"/>
      <c r="C62" s="24">
        <v>0.535</v>
      </c>
      <c r="D62" s="24"/>
      <c r="E62" s="24"/>
      <c r="F62" s="24"/>
      <c r="G62" s="24">
        <v>422.38</v>
      </c>
      <c r="H62" s="39">
        <f t="shared" si="3"/>
        <v>422.915</v>
      </c>
      <c r="I62" s="29"/>
    </row>
    <row r="63" spans="1:9" ht="12.75">
      <c r="A63" s="38" t="s">
        <v>59</v>
      </c>
      <c r="B63" s="28">
        <f>7.059+0.932</f>
        <v>7.9910000000000005</v>
      </c>
      <c r="C63" s="24">
        <f>2.3+0.901+0.019+0.066</f>
        <v>3.2859999999999996</v>
      </c>
      <c r="D63" s="24"/>
      <c r="E63" s="24"/>
      <c r="F63" s="24"/>
      <c r="G63" s="24">
        <v>2.32</v>
      </c>
      <c r="H63" s="18">
        <f t="shared" si="3"/>
        <v>13.597000000000001</v>
      </c>
      <c r="I63" s="29"/>
    </row>
    <row r="64" spans="1:9" ht="12.75">
      <c r="A64" s="38" t="s">
        <v>60</v>
      </c>
      <c r="B64" s="28">
        <f>6.205+6.169</f>
        <v>12.373999999999999</v>
      </c>
      <c r="C64" s="24">
        <f>0.09+12.032+14.724+1.331+1.622+0.002</f>
        <v>29.801</v>
      </c>
      <c r="D64" s="24"/>
      <c r="E64" s="24"/>
      <c r="F64" s="24"/>
      <c r="G64" s="24">
        <v>17.48</v>
      </c>
      <c r="H64" s="18">
        <f t="shared" si="3"/>
        <v>59.655</v>
      </c>
      <c r="I64" s="29"/>
    </row>
    <row r="65" spans="1:9" ht="12.75">
      <c r="A65" s="38" t="s">
        <v>61</v>
      </c>
      <c r="B65" s="28">
        <v>3.614</v>
      </c>
      <c r="C65" s="24">
        <v>1.881</v>
      </c>
      <c r="D65" s="24"/>
      <c r="E65" s="24"/>
      <c r="F65" s="24"/>
      <c r="G65" s="24"/>
      <c r="H65" s="18">
        <f t="shared" si="3"/>
        <v>5.495</v>
      </c>
      <c r="I65" s="29"/>
    </row>
    <row r="66" spans="1:9" ht="13.5" thickBot="1">
      <c r="A66" s="38" t="s">
        <v>62</v>
      </c>
      <c r="B66" s="28">
        <v>0.443</v>
      </c>
      <c r="C66" s="24">
        <v>1.434</v>
      </c>
      <c r="D66" s="24"/>
      <c r="E66" s="24"/>
      <c r="F66" s="24">
        <v>0.031</v>
      </c>
      <c r="G66" s="24"/>
      <c r="H66" s="18">
        <f t="shared" si="3"/>
        <v>1.908</v>
      </c>
      <c r="I66" s="29"/>
    </row>
    <row r="67" spans="1:9" ht="13.5" thickBot="1">
      <c r="A67" s="40" t="s">
        <v>66</v>
      </c>
      <c r="B67" s="21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8"/>
      <c r="C68" s="44">
        <v>134.75</v>
      </c>
      <c r="D68" s="44"/>
      <c r="E68" s="44"/>
      <c r="F68" s="44"/>
      <c r="G68" s="44"/>
      <c r="H68" s="22">
        <f>SUM(B68:G68)</f>
        <v>134.75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/>
      <c r="C70" s="45">
        <v>10.285</v>
      </c>
      <c r="D70" s="45"/>
      <c r="E70" s="45"/>
      <c r="F70" s="45"/>
      <c r="G70" s="45"/>
      <c r="H70" s="27">
        <f t="shared" si="4"/>
        <v>10.285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/>
      <c r="C72" s="45"/>
      <c r="D72" s="45"/>
      <c r="E72" s="45"/>
      <c r="F72" s="45"/>
      <c r="G72" s="45"/>
      <c r="H72" s="27">
        <f t="shared" si="4"/>
        <v>0</v>
      </c>
      <c r="I72" s="29"/>
    </row>
    <row r="73" spans="1:9" ht="12.75">
      <c r="A73" s="23" t="s">
        <v>72</v>
      </c>
      <c r="B73" s="70">
        <v>16.721</v>
      </c>
      <c r="C73" s="45">
        <v>51.618</v>
      </c>
      <c r="D73" s="45"/>
      <c r="E73" s="45">
        <v>0.038</v>
      </c>
      <c r="F73" s="45"/>
      <c r="G73" s="45"/>
      <c r="H73" s="27">
        <f t="shared" si="4"/>
        <v>68.377</v>
      </c>
      <c r="I73" s="29"/>
    </row>
    <row r="74" spans="1:9" ht="12.75">
      <c r="A74" s="23" t="s">
        <v>73</v>
      </c>
      <c r="B74" s="70"/>
      <c r="C74" s="45"/>
      <c r="D74" s="45"/>
      <c r="E74" s="45"/>
      <c r="F74" s="45"/>
      <c r="G74" s="45"/>
      <c r="H74" s="27">
        <f t="shared" si="4"/>
        <v>0</v>
      </c>
      <c r="I74" s="29"/>
    </row>
    <row r="75" spans="1:9" ht="12.75">
      <c r="A75" s="23" t="s">
        <v>74</v>
      </c>
      <c r="B75" s="70">
        <v>98.011</v>
      </c>
      <c r="C75" s="45">
        <v>94.333</v>
      </c>
      <c r="D75" s="45">
        <v>4.575</v>
      </c>
      <c r="E75" s="45">
        <v>0.022</v>
      </c>
      <c r="F75" s="45"/>
      <c r="G75" s="45">
        <v>61.33</v>
      </c>
      <c r="H75" s="27">
        <f>SUM(B75:G75)</f>
        <v>258.27099999999996</v>
      </c>
      <c r="I75" s="29"/>
    </row>
    <row r="76" spans="1:9" ht="12.75">
      <c r="A76" s="23" t="s">
        <v>75</v>
      </c>
      <c r="B76" s="70"/>
      <c r="C76" s="45"/>
      <c r="D76" s="45"/>
      <c r="E76" s="45"/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35.1</v>
      </c>
      <c r="H77" s="27">
        <f t="shared" si="4"/>
        <v>35.1</v>
      </c>
      <c r="I77" s="29"/>
    </row>
    <row r="78" spans="1:9" ht="12.75">
      <c r="A78" s="23" t="s">
        <v>77</v>
      </c>
      <c r="B78" s="70">
        <v>0</v>
      </c>
      <c r="C78" s="45">
        <v>0</v>
      </c>
      <c r="D78" s="45">
        <v>0</v>
      </c>
      <c r="E78" s="45">
        <v>0</v>
      </c>
      <c r="F78" s="45"/>
      <c r="G78" s="45">
        <v>0</v>
      </c>
      <c r="H78" s="27">
        <f t="shared" si="4"/>
        <v>0</v>
      </c>
      <c r="I78" s="29"/>
    </row>
    <row r="79" spans="1:9" ht="13.5" thickBot="1">
      <c r="A79" s="67" t="s">
        <v>78</v>
      </c>
      <c r="B79" s="71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34">
        <f t="shared" si="4"/>
        <v>0</v>
      </c>
      <c r="I79" s="29"/>
    </row>
    <row r="80" spans="1:9" ht="13.5" thickBot="1">
      <c r="A80" s="46"/>
      <c r="B80" s="47">
        <f>SUM(B8:B79)+0.013+0.116</f>
        <v>2268.5889999999995</v>
      </c>
      <c r="C80" s="47">
        <f aca="true" t="shared" si="5" ref="C80:H80">SUM(C8:C79)</f>
        <v>1132.225</v>
      </c>
      <c r="D80" s="47">
        <f t="shared" si="5"/>
        <v>258.28599999999994</v>
      </c>
      <c r="E80" s="47">
        <f t="shared" si="5"/>
        <v>24.129000000000005</v>
      </c>
      <c r="F80" s="48">
        <f t="shared" si="5"/>
        <v>6.4990000000000006</v>
      </c>
      <c r="G80" s="49">
        <f t="shared" si="5"/>
        <v>3853.55</v>
      </c>
      <c r="H80" s="50">
        <f t="shared" si="5"/>
        <v>7543.148999999999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2018-02-20T14:50:24Z</dcterms:created>
  <dcterms:modified xsi:type="dcterms:W3CDTF">2019-01-17T21:33:30Z</dcterms:modified>
  <cp:category/>
  <cp:version/>
  <cp:contentType/>
  <cp:contentStatus/>
</cp:coreProperties>
</file>